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4"/>
  </bookViews>
  <sheets>
    <sheet name="TỔNG GIÁ TRỊ" sheetId="9" r:id="rId1"/>
    <sheet name="KIEMDINH" sheetId="2" r:id="rId2"/>
    <sheet name="DAUTU" sheetId="6" r:id="rId3"/>
    <sheet name="CHIPHI" sheetId="7" r:id="rId4"/>
    <sheet name="PHANKY" sheetId="1" r:id="rId5"/>
    <sheet name="Sheet3" sheetId="3" state="hidden" r:id="rId6"/>
  </sheets>
  <definedNames>
    <definedName name="_Toc483664829" localSheetId="4">PHANKY!$A$6</definedName>
    <definedName name="_Toc483664830" localSheetId="4">PHANKY!$A$7</definedName>
  </definedNames>
  <calcPr calcId="144525"/>
</workbook>
</file>

<file path=xl/calcChain.xml><?xml version="1.0" encoding="utf-8"?>
<calcChain xmlns="http://schemas.openxmlformats.org/spreadsheetml/2006/main">
  <c r="F22" i="9" l="1"/>
  <c r="F23" i="9" l="1"/>
  <c r="F26" i="9"/>
  <c r="F25" i="9"/>
  <c r="F24" i="9" s="1"/>
  <c r="F21" i="9"/>
  <c r="F20" i="9" s="1"/>
  <c r="F19" i="9"/>
  <c r="F18" i="9"/>
  <c r="F17" i="9" s="1"/>
  <c r="D14" i="1"/>
  <c r="D13" i="1"/>
  <c r="F14" i="9"/>
  <c r="F13" i="9"/>
  <c r="F12" i="9"/>
  <c r="F11" i="9"/>
  <c r="F10" i="9"/>
  <c r="F8" i="9"/>
  <c r="F7" i="9"/>
  <c r="F6" i="9"/>
  <c r="F7" i="6"/>
  <c r="F11" i="6"/>
  <c r="F4" i="6"/>
  <c r="F15" i="9" l="1"/>
  <c r="F28" i="9" s="1"/>
  <c r="F9" i="9"/>
  <c r="F5" i="9"/>
  <c r="F4" i="9" l="1"/>
  <c r="G7" i="1" l="1"/>
  <c r="C7" i="1" s="1"/>
  <c r="E6" i="1"/>
  <c r="C6" i="1" s="1"/>
  <c r="F19" i="2"/>
  <c r="F11" i="2"/>
  <c r="F17" i="2"/>
  <c r="F16" i="2"/>
  <c r="F14" i="2"/>
  <c r="F15" i="2"/>
  <c r="F18" i="2" s="1"/>
  <c r="F13" i="2"/>
  <c r="F10" i="2"/>
  <c r="F9" i="2"/>
  <c r="F8" i="2"/>
  <c r="F14" i="6"/>
  <c r="F3" i="6"/>
  <c r="C11" i="1"/>
  <c r="C12" i="1"/>
  <c r="C13" i="1"/>
  <c r="C14" i="1"/>
  <c r="C15" i="1"/>
  <c r="C10" i="1"/>
  <c r="C21" i="1" l="1"/>
  <c r="C8" i="1"/>
</calcChain>
</file>

<file path=xl/sharedStrings.xml><?xml version="1.0" encoding="utf-8"?>
<sst xmlns="http://schemas.openxmlformats.org/spreadsheetml/2006/main" count="148" uniqueCount="72">
  <si>
    <t>TT</t>
  </si>
  <si>
    <t>Nội dung đầu tư</t>
  </si>
  <si>
    <t>Giá trị đầu tư</t>
  </si>
  <si>
    <t>Năm 2018</t>
  </si>
  <si>
    <t>Năm 2019</t>
  </si>
  <si>
    <t>Năm 2020</t>
  </si>
  <si>
    <t>I</t>
  </si>
  <si>
    <t>Cộng I</t>
  </si>
  <si>
    <t>II</t>
  </si>
  <si>
    <t>Cộng II</t>
  </si>
  <si>
    <t>CỘNG I+II</t>
  </si>
  <si>
    <t>Kinh phí đầu tư hỗ trợ hoạt động kiểm định</t>
  </si>
  <si>
    <t>Năm 2021</t>
  </si>
  <si>
    <t>Xây dựng chương trình đào tạo</t>
  </si>
  <si>
    <t>Đào tạo bồi dưỡng đội ngũ</t>
  </si>
  <si>
    <t>Máy móc thiết bị đào tạo</t>
  </si>
  <si>
    <t>Đầu tư Thư viện</t>
  </si>
  <si>
    <t>Đầu tư các hoạt động quản lý</t>
  </si>
  <si>
    <t xml:space="preserve">Tổng giá trị </t>
  </si>
  <si>
    <t>III</t>
  </si>
  <si>
    <t>Chi phí dự án</t>
  </si>
  <si>
    <t>Chi phí quản lý dự án</t>
  </si>
  <si>
    <t>Chi phí lập dự án</t>
  </si>
  <si>
    <t>Chi phí thẩm định dự án</t>
  </si>
  <si>
    <t>Chi phí dự phòng</t>
  </si>
  <si>
    <t>ĐVT: đồng</t>
  </si>
  <si>
    <t>ĐVT</t>
  </si>
  <si>
    <t>Số lượng</t>
  </si>
  <si>
    <t>Đơn giá</t>
  </si>
  <si>
    <t>Thành tiền</t>
  </si>
  <si>
    <t>Chương trình</t>
  </si>
  <si>
    <t>Phí đánh giá tại chỗ (địa điểm trường)</t>
  </si>
  <si>
    <t>Tổng cộng</t>
  </si>
  <si>
    <t>Xem xét, đánh giá</t>
  </si>
  <si>
    <t>Cơ sở</t>
  </si>
  <si>
    <t>Đánh giá viên</t>
  </si>
  <si>
    <t>Sinh hoạt phí cho các chuyên gia ABET tham gia đánh giá</t>
  </si>
  <si>
    <t>Vé máy bay</t>
  </si>
  <si>
    <t>Người</t>
  </si>
  <si>
    <t>Ghi chú</t>
  </si>
  <si>
    <t>Gồm 1 trưởng đoàn, 02 đánh giá viên</t>
  </si>
  <si>
    <t>Thông dịch viên</t>
  </si>
  <si>
    <t>Lệ phí thị thực</t>
  </si>
  <si>
    <t>Khách sạn (REX)</t>
  </si>
  <si>
    <t>Ngày</t>
  </si>
  <si>
    <t>Ăn</t>
  </si>
  <si>
    <t>Phí xem xét, đánh giá</t>
  </si>
  <si>
    <t>CỘNG II</t>
  </si>
  <si>
    <t>CộNG I</t>
  </si>
  <si>
    <t>I +II</t>
  </si>
  <si>
    <t>(Bảng tính dựa trên tỉ giá 1 USD/23.256đ)</t>
  </si>
  <si>
    <t>Phí kiểm định (ABET)</t>
  </si>
  <si>
    <t>Sinh hoạt phí của đoàn đánh giá</t>
  </si>
  <si>
    <t>Xây dựng hệ thống quản lý chất lượng, phần mềm quản lý</t>
  </si>
  <si>
    <t>Nâng cấp cơ sở hạ tầng thông tin, đường truyền</t>
  </si>
  <si>
    <t>5.1</t>
  </si>
  <si>
    <t>5.2</t>
  </si>
  <si>
    <t>2.1</t>
  </si>
  <si>
    <t>2.2</t>
  </si>
  <si>
    <t>3.1</t>
  </si>
  <si>
    <t>3.2</t>
  </si>
  <si>
    <t>A- HOẠT ĐỘNG ĐÁNH GIÁ (I+II)</t>
  </si>
  <si>
    <t>B- HOẠT ĐỘNG ĐẦU TƯ DỰ ÁN</t>
  </si>
  <si>
    <t>TỔNG GIÁ TRỊ DỰ ÁN</t>
  </si>
  <si>
    <t>Nguồn kinh phí</t>
  </si>
  <si>
    <t>Thiết bị đào tạo cơ khí (từ dự án ngành mũi nhọn theo QĐ 2805 của UBNDTP)</t>
  </si>
  <si>
    <t>Xây dựng chương trình</t>
  </si>
  <si>
    <t xml:space="preserve">Chuyên ngành Cơ khí </t>
  </si>
  <si>
    <t>Chuyên ngành Điện</t>
  </si>
  <si>
    <t>Chuyên ngành Cơ khí</t>
  </si>
  <si>
    <t>C</t>
  </si>
  <si>
    <t>CỘNG (A+B+C)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</si>
</sst>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justify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3" fontId="3" fillId="0" borderId="1" xfId="0" applyNumberFormat="1" applyFont="1" applyBorder="1" applyAlignment="1">
      <alignment horizontal="right" vertical="center" wrapText="1"/>
    </xf>
    <xf numFmtId="0" fontId="8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3" fillId="0" borderId="2" xfId="0" applyFont="1" applyBorder="1" applyAlignment="1">
      <alignment horizontal="justify" vertical="center" wrapText="1"/>
    </xf>
    <xf numFmtId="164" fontId="2" fillId="0" borderId="1" xfId="0" applyNumberFormat="1" applyFont="1" applyBorder="1"/>
    <xf numFmtId="0" fontId="11" fillId="0" borderId="0" xfId="0" applyFont="1"/>
    <xf numFmtId="0" fontId="12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10" fillId="0" borderId="1" xfId="1" applyNumberFormat="1" applyFont="1" applyBorder="1"/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4" fontId="13" fillId="0" borderId="1" xfId="1" applyNumberFormat="1" applyFont="1" applyBorder="1" applyAlignment="1">
      <alignment vertical="center"/>
    </xf>
    <xf numFmtId="0" fontId="8" fillId="0" borderId="0" xfId="0" applyFont="1" applyAlignment="1">
      <alignment horizontal="right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16" fillId="0" borderId="0" xfId="0" applyFont="1"/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164" fontId="15" fillId="0" borderId="1" xfId="1" applyNumberFormat="1" applyFont="1" applyBorder="1"/>
    <xf numFmtId="0" fontId="13" fillId="0" borderId="1" xfId="0" applyFont="1" applyBorder="1" applyAlignment="1">
      <alignment horizontal="left" vertical="center"/>
    </xf>
    <xf numFmtId="164" fontId="10" fillId="0" borderId="1" xfId="1" applyNumberFormat="1" applyFont="1" applyBorder="1" applyAlignment="1">
      <alignment horizontal="right" vertical="center"/>
    </xf>
    <xf numFmtId="164" fontId="13" fillId="0" borderId="1" xfId="1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164" fontId="15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/>
    <xf numFmtId="164" fontId="15" fillId="0" borderId="1" xfId="1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164" fontId="15" fillId="3" borderId="1" xfId="1" applyNumberFormat="1" applyFont="1" applyFill="1" applyBorder="1"/>
    <xf numFmtId="164" fontId="10" fillId="2" borderId="1" xfId="1" applyNumberFormat="1" applyFont="1" applyFill="1" applyBorder="1" applyAlignment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3" workbookViewId="0">
      <selection activeCell="E16" sqref="E16"/>
    </sheetView>
  </sheetViews>
  <sheetFormatPr defaultRowHeight="15" x14ac:dyDescent="0.25"/>
  <cols>
    <col min="1" max="1" width="6.7109375" customWidth="1"/>
    <col min="2" max="2" width="26.42578125" customWidth="1"/>
    <col min="5" max="5" width="26.140625" customWidth="1"/>
    <col min="6" max="6" width="21" customWidth="1"/>
  </cols>
  <sheetData>
    <row r="1" spans="1:6" ht="22.5" x14ac:dyDescent="0.3">
      <c r="A1" s="71" t="s">
        <v>63</v>
      </c>
      <c r="B1" s="71"/>
      <c r="C1" s="71"/>
      <c r="D1" s="71"/>
      <c r="E1" s="71"/>
      <c r="F1" s="71"/>
    </row>
    <row r="3" spans="1:6" ht="37.5" x14ac:dyDescent="0.25">
      <c r="A3" s="24" t="s">
        <v>0</v>
      </c>
      <c r="B3" s="24" t="s">
        <v>1</v>
      </c>
      <c r="C3" s="24" t="s">
        <v>26</v>
      </c>
      <c r="D3" s="24" t="s">
        <v>27</v>
      </c>
      <c r="E3" s="24" t="s">
        <v>28</v>
      </c>
      <c r="F3" s="24" t="s">
        <v>29</v>
      </c>
    </row>
    <row r="4" spans="1:6" ht="18.75" x14ac:dyDescent="0.25">
      <c r="A4" s="68" t="s">
        <v>61</v>
      </c>
      <c r="B4" s="69"/>
      <c r="C4" s="69"/>
      <c r="D4" s="70"/>
      <c r="E4" s="24"/>
      <c r="F4" s="55">
        <f>F5+F9</f>
        <v>1278354192</v>
      </c>
    </row>
    <row r="5" spans="1:6" ht="18.75" customHeight="1" x14ac:dyDescent="0.25">
      <c r="A5" s="24" t="s">
        <v>6</v>
      </c>
      <c r="B5" s="68" t="s">
        <v>46</v>
      </c>
      <c r="C5" s="70"/>
      <c r="D5" s="24"/>
      <c r="E5" s="24"/>
      <c r="F5" s="55">
        <f>F6+F7+F8</f>
        <v>609000000</v>
      </c>
    </row>
    <row r="6" spans="1:6" ht="41.25" customHeight="1" x14ac:dyDescent="0.25">
      <c r="A6" s="23">
        <v>1</v>
      </c>
      <c r="B6" s="22" t="s">
        <v>33</v>
      </c>
      <c r="C6" s="36" t="s">
        <v>30</v>
      </c>
      <c r="D6" s="23">
        <v>2</v>
      </c>
      <c r="E6" s="31">
        <v>22500000</v>
      </c>
      <c r="F6" s="32">
        <f>D6*E6</f>
        <v>45000000</v>
      </c>
    </row>
    <row r="7" spans="1:6" ht="54.75" customHeight="1" x14ac:dyDescent="0.25">
      <c r="A7" s="23">
        <v>2</v>
      </c>
      <c r="B7" s="22" t="s">
        <v>31</v>
      </c>
      <c r="C7" s="23" t="s">
        <v>34</v>
      </c>
      <c r="D7" s="23">
        <v>1</v>
      </c>
      <c r="E7" s="20">
        <v>188000000</v>
      </c>
      <c r="F7" s="32">
        <f>D7*E7</f>
        <v>188000000</v>
      </c>
    </row>
    <row r="8" spans="1:6" ht="39" customHeight="1" x14ac:dyDescent="0.25">
      <c r="A8" s="23">
        <v>3</v>
      </c>
      <c r="B8" s="22" t="s">
        <v>35</v>
      </c>
      <c r="C8" s="36" t="s">
        <v>30</v>
      </c>
      <c r="D8" s="23">
        <v>2</v>
      </c>
      <c r="E8" s="20">
        <v>188000000</v>
      </c>
      <c r="F8" s="32">
        <f>D8*E8</f>
        <v>376000000</v>
      </c>
    </row>
    <row r="9" spans="1:6" ht="34.5" customHeight="1" x14ac:dyDescent="0.25">
      <c r="A9" s="24" t="s">
        <v>8</v>
      </c>
      <c r="B9" s="68" t="s">
        <v>36</v>
      </c>
      <c r="C9" s="69"/>
      <c r="D9" s="69"/>
      <c r="E9" s="69"/>
      <c r="F9" s="56">
        <f>F10+F11+F12+F13+F14</f>
        <v>669354192</v>
      </c>
    </row>
    <row r="10" spans="1:6" ht="30.75" customHeight="1" x14ac:dyDescent="0.25">
      <c r="A10" s="23">
        <v>1</v>
      </c>
      <c r="B10" s="34" t="s">
        <v>37</v>
      </c>
      <c r="C10" s="23" t="s">
        <v>38</v>
      </c>
      <c r="D10" s="23">
        <v>3</v>
      </c>
      <c r="E10" s="31">
        <v>162792000</v>
      </c>
      <c r="F10" s="31">
        <f>D10*E10</f>
        <v>488376000</v>
      </c>
    </row>
    <row r="11" spans="1:6" ht="56.25" customHeight="1" x14ac:dyDescent="0.25">
      <c r="A11" s="23">
        <v>2</v>
      </c>
      <c r="B11" s="34" t="s">
        <v>41</v>
      </c>
      <c r="C11" s="23" t="s">
        <v>38</v>
      </c>
      <c r="D11" s="23">
        <v>3</v>
      </c>
      <c r="E11" s="31">
        <v>13953600</v>
      </c>
      <c r="F11" s="31">
        <f t="shared" ref="F11:F14" si="0">D11*E11</f>
        <v>41860800</v>
      </c>
    </row>
    <row r="12" spans="1:6" ht="33.75" customHeight="1" x14ac:dyDescent="0.25">
      <c r="A12" s="23">
        <v>3</v>
      </c>
      <c r="B12" s="34" t="s">
        <v>42</v>
      </c>
      <c r="C12" s="23" t="s">
        <v>38</v>
      </c>
      <c r="D12" s="23">
        <v>3</v>
      </c>
      <c r="E12" s="31">
        <v>3488400</v>
      </c>
      <c r="F12" s="31">
        <f t="shared" si="0"/>
        <v>10465200</v>
      </c>
    </row>
    <row r="13" spans="1:6" ht="36.75" customHeight="1" x14ac:dyDescent="0.25">
      <c r="A13" s="23">
        <v>4</v>
      </c>
      <c r="B13" s="34" t="s">
        <v>43</v>
      </c>
      <c r="C13" s="23" t="s">
        <v>44</v>
      </c>
      <c r="D13" s="23">
        <v>5</v>
      </c>
      <c r="E13" s="31">
        <v>17442000</v>
      </c>
      <c r="F13" s="31">
        <f t="shared" si="0"/>
        <v>87210000</v>
      </c>
    </row>
    <row r="14" spans="1:6" ht="18.75" x14ac:dyDescent="0.25">
      <c r="A14" s="23">
        <v>5</v>
      </c>
      <c r="B14" s="34" t="s">
        <v>45</v>
      </c>
      <c r="C14" s="23" t="s">
        <v>38</v>
      </c>
      <c r="D14" s="23">
        <v>3</v>
      </c>
      <c r="E14" s="31">
        <v>13814064</v>
      </c>
      <c r="F14" s="31">
        <f t="shared" si="0"/>
        <v>41442192</v>
      </c>
    </row>
    <row r="15" spans="1:6" ht="18.75" x14ac:dyDescent="0.25">
      <c r="A15" s="68" t="s">
        <v>62</v>
      </c>
      <c r="B15" s="69"/>
      <c r="C15" s="69"/>
      <c r="D15" s="70"/>
      <c r="E15" s="37"/>
      <c r="F15" s="66">
        <f>F16+F17+F20+F23+F24</f>
        <v>200267090000</v>
      </c>
    </row>
    <row r="16" spans="1:6" ht="33" x14ac:dyDescent="0.25">
      <c r="A16" s="84">
        <v>1</v>
      </c>
      <c r="B16" s="85" t="s">
        <v>66</v>
      </c>
      <c r="C16" s="86" t="s">
        <v>30</v>
      </c>
      <c r="D16" s="84">
        <v>2</v>
      </c>
      <c r="E16" s="87"/>
      <c r="F16" s="87"/>
    </row>
    <row r="17" spans="1:6" ht="16.5" x14ac:dyDescent="0.25">
      <c r="A17" s="50">
        <v>2</v>
      </c>
      <c r="B17" s="59" t="s">
        <v>14</v>
      </c>
      <c r="C17" s="48"/>
      <c r="D17" s="50"/>
      <c r="E17" s="58"/>
      <c r="F17" s="62">
        <f>F18+F19</f>
        <v>337000000</v>
      </c>
    </row>
    <row r="18" spans="1:6" ht="16.5" x14ac:dyDescent="0.25">
      <c r="A18" s="50" t="s">
        <v>57</v>
      </c>
      <c r="B18" s="61" t="s">
        <v>67</v>
      </c>
      <c r="C18" s="48"/>
      <c r="D18" s="50"/>
      <c r="E18" s="58"/>
      <c r="F18" s="63">
        <f>DAUTU!F5</f>
        <v>156500000</v>
      </c>
    </row>
    <row r="19" spans="1:6" ht="16.5" x14ac:dyDescent="0.25">
      <c r="A19" s="50" t="s">
        <v>58</v>
      </c>
      <c r="B19" s="61" t="s">
        <v>68</v>
      </c>
      <c r="C19" s="48"/>
      <c r="D19" s="50"/>
      <c r="E19" s="58"/>
      <c r="F19" s="63">
        <f>DAUTU!F6</f>
        <v>180500000</v>
      </c>
    </row>
    <row r="20" spans="1:6" ht="37.5" x14ac:dyDescent="0.25">
      <c r="A20" s="52">
        <v>3</v>
      </c>
      <c r="B20" s="3" t="s">
        <v>15</v>
      </c>
      <c r="C20" s="49"/>
      <c r="D20" s="52"/>
      <c r="E20" s="64"/>
      <c r="F20" s="65">
        <f>F21+F22</f>
        <v>194330090000</v>
      </c>
    </row>
    <row r="21" spans="1:6" ht="37.5" x14ac:dyDescent="0.25">
      <c r="A21" s="50" t="s">
        <v>59</v>
      </c>
      <c r="B21" s="7" t="s">
        <v>69</v>
      </c>
      <c r="C21" s="48"/>
      <c r="D21" s="50"/>
      <c r="E21" s="58"/>
      <c r="F21" s="91">
        <f>DAUTU!F8</f>
        <v>183383660000</v>
      </c>
    </row>
    <row r="22" spans="1:6" ht="18.75" x14ac:dyDescent="0.25">
      <c r="A22" s="50" t="s">
        <v>60</v>
      </c>
      <c r="B22" s="7" t="s">
        <v>68</v>
      </c>
      <c r="C22" s="48"/>
      <c r="D22" s="50"/>
      <c r="E22" s="58"/>
      <c r="F22" s="62">
        <f>DAUTU!F9</f>
        <v>10946430000</v>
      </c>
    </row>
    <row r="23" spans="1:6" ht="18.75" x14ac:dyDescent="0.25">
      <c r="A23" s="50">
        <v>4</v>
      </c>
      <c r="B23" s="14" t="s">
        <v>16</v>
      </c>
      <c r="C23" s="48"/>
      <c r="D23" s="50"/>
      <c r="E23" s="58"/>
      <c r="F23" s="62">
        <f>DAUTU!F10</f>
        <v>5000000000</v>
      </c>
    </row>
    <row r="24" spans="1:6" ht="37.5" x14ac:dyDescent="0.25">
      <c r="A24" s="52">
        <v>5</v>
      </c>
      <c r="B24" s="15" t="s">
        <v>17</v>
      </c>
      <c r="C24" s="49"/>
      <c r="D24" s="52"/>
      <c r="E24" s="64"/>
      <c r="F24" s="65">
        <f>F25+F26</f>
        <v>600000000</v>
      </c>
    </row>
    <row r="25" spans="1:6" ht="56.25" x14ac:dyDescent="0.25">
      <c r="A25" s="50" t="s">
        <v>55</v>
      </c>
      <c r="B25" s="7" t="s">
        <v>53</v>
      </c>
      <c r="C25" s="48"/>
      <c r="D25" s="50"/>
      <c r="E25" s="58"/>
      <c r="F25" s="62">
        <f>DAUTU!F12</f>
        <v>300000000</v>
      </c>
    </row>
    <row r="26" spans="1:6" ht="56.25" x14ac:dyDescent="0.25">
      <c r="A26" s="50" t="s">
        <v>56</v>
      </c>
      <c r="B26" s="7" t="s">
        <v>54</v>
      </c>
      <c r="C26" s="48"/>
      <c r="D26" s="50"/>
      <c r="E26" s="58"/>
      <c r="F26" s="62">
        <f>DAUTU!F13</f>
        <v>300000000</v>
      </c>
    </row>
    <row r="27" spans="1:6" ht="18.75" x14ac:dyDescent="0.25">
      <c r="A27" s="52" t="s">
        <v>70</v>
      </c>
      <c r="B27" s="15" t="s">
        <v>20</v>
      </c>
      <c r="C27" s="49"/>
      <c r="D27" s="52"/>
      <c r="E27" s="64"/>
      <c r="F27" s="67"/>
    </row>
    <row r="28" spans="1:6" ht="21.75" customHeight="1" x14ac:dyDescent="0.25">
      <c r="A28" s="52"/>
      <c r="B28" s="52" t="s">
        <v>71</v>
      </c>
      <c r="C28" s="49"/>
      <c r="D28" s="52"/>
      <c r="E28" s="64"/>
      <c r="F28" s="65">
        <f>F4+F15+F27</f>
        <v>201545444192</v>
      </c>
    </row>
    <row r="31" spans="1:6" x14ac:dyDescent="0.25">
      <c r="B31" s="57" t="s">
        <v>64</v>
      </c>
      <c r="C31" s="72" t="s">
        <v>65</v>
      </c>
      <c r="D31" s="72"/>
      <c r="E31" s="72"/>
      <c r="F31" s="72"/>
    </row>
  </sheetData>
  <mergeCells count="6">
    <mergeCell ref="B9:E9"/>
    <mergeCell ref="A15:D15"/>
    <mergeCell ref="A1:F1"/>
    <mergeCell ref="C31:F31"/>
    <mergeCell ref="B5:C5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0"/>
  <sheetViews>
    <sheetView topLeftCell="A5" workbookViewId="0">
      <selection activeCell="A6" sqref="A6:G19"/>
    </sheetView>
  </sheetViews>
  <sheetFormatPr defaultRowHeight="15" x14ac:dyDescent="0.25"/>
  <cols>
    <col min="1" max="1" width="5.42578125" customWidth="1"/>
    <col min="2" max="2" width="24.85546875" customWidth="1"/>
    <col min="3" max="3" width="9" customWidth="1"/>
    <col min="5" max="5" width="15.7109375" customWidth="1"/>
    <col min="6" max="6" width="19.28515625" customWidth="1"/>
    <col min="7" max="7" width="13.28515625" customWidth="1"/>
  </cols>
  <sheetData>
    <row r="6" spans="1:7" ht="37.5" x14ac:dyDescent="0.25">
      <c r="A6" s="24" t="s">
        <v>0</v>
      </c>
      <c r="B6" s="24" t="s">
        <v>1</v>
      </c>
      <c r="C6" s="24" t="s">
        <v>26</v>
      </c>
      <c r="D6" s="24" t="s">
        <v>27</v>
      </c>
      <c r="E6" s="24" t="s">
        <v>28</v>
      </c>
      <c r="F6" s="24" t="s">
        <v>29</v>
      </c>
      <c r="G6" s="33" t="s">
        <v>39</v>
      </c>
    </row>
    <row r="7" spans="1:7" ht="18.75" x14ac:dyDescent="0.25">
      <c r="A7" s="24" t="s">
        <v>6</v>
      </c>
      <c r="B7" s="68" t="s">
        <v>46</v>
      </c>
      <c r="C7" s="70"/>
      <c r="D7" s="24"/>
      <c r="E7" s="24"/>
      <c r="F7" s="24"/>
      <c r="G7" s="18"/>
    </row>
    <row r="8" spans="1:7" ht="31.5" x14ac:dyDescent="0.25">
      <c r="A8" s="23">
        <v>1</v>
      </c>
      <c r="B8" s="22" t="s">
        <v>33</v>
      </c>
      <c r="C8" s="36" t="s">
        <v>30</v>
      </c>
      <c r="D8" s="23">
        <v>2</v>
      </c>
      <c r="E8" s="31">
        <v>22500000</v>
      </c>
      <c r="F8" s="32">
        <f>D8*E8</f>
        <v>45000000</v>
      </c>
      <c r="G8" s="18"/>
    </row>
    <row r="9" spans="1:7" ht="37.5" x14ac:dyDescent="0.25">
      <c r="A9" s="23">
        <v>2</v>
      </c>
      <c r="B9" s="22" t="s">
        <v>31</v>
      </c>
      <c r="C9" s="23" t="s">
        <v>34</v>
      </c>
      <c r="D9" s="23">
        <v>1</v>
      </c>
      <c r="E9" s="27">
        <v>188000000</v>
      </c>
      <c r="F9" s="32">
        <f>D9*E9</f>
        <v>188000000</v>
      </c>
      <c r="G9" s="18"/>
    </row>
    <row r="10" spans="1:7" ht="31.5" x14ac:dyDescent="0.25">
      <c r="A10" s="23">
        <v>3</v>
      </c>
      <c r="B10" s="22" t="s">
        <v>35</v>
      </c>
      <c r="C10" s="36" t="s">
        <v>30</v>
      </c>
      <c r="D10" s="23">
        <v>2</v>
      </c>
      <c r="E10" s="27">
        <v>188000000</v>
      </c>
      <c r="F10" s="32">
        <f>D10*E10</f>
        <v>376000000</v>
      </c>
      <c r="G10" s="18"/>
    </row>
    <row r="11" spans="1:7" ht="18.75" x14ac:dyDescent="0.25">
      <c r="A11" s="23"/>
      <c r="B11" s="38" t="s">
        <v>48</v>
      </c>
      <c r="C11" s="36"/>
      <c r="D11" s="23"/>
      <c r="E11" s="27"/>
      <c r="F11" s="32">
        <f>SUM(F8:F10)</f>
        <v>609000000</v>
      </c>
      <c r="G11" s="18"/>
    </row>
    <row r="12" spans="1:7" ht="18.75" customHeight="1" x14ac:dyDescent="0.25">
      <c r="A12" s="24" t="s">
        <v>8</v>
      </c>
      <c r="B12" s="68" t="s">
        <v>36</v>
      </c>
      <c r="C12" s="69"/>
      <c r="D12" s="69"/>
      <c r="E12" s="69"/>
      <c r="F12" s="70"/>
      <c r="G12" s="18"/>
    </row>
    <row r="13" spans="1:7" ht="18.75" customHeight="1" x14ac:dyDescent="0.25">
      <c r="A13" s="23">
        <v>1</v>
      </c>
      <c r="B13" s="34" t="s">
        <v>37</v>
      </c>
      <c r="C13" s="23" t="s">
        <v>38</v>
      </c>
      <c r="D13" s="23">
        <v>3</v>
      </c>
      <c r="E13" s="31">
        <v>162792000</v>
      </c>
      <c r="F13" s="31">
        <f>D13*E13</f>
        <v>488376000</v>
      </c>
      <c r="G13" s="73" t="s">
        <v>40</v>
      </c>
    </row>
    <row r="14" spans="1:7" ht="18.75" customHeight="1" x14ac:dyDescent="0.25">
      <c r="A14" s="23">
        <v>2</v>
      </c>
      <c r="B14" s="34" t="s">
        <v>41</v>
      </c>
      <c r="C14" s="23" t="s">
        <v>38</v>
      </c>
      <c r="D14" s="23">
        <v>3</v>
      </c>
      <c r="E14" s="31">
        <v>13953600</v>
      </c>
      <c r="F14" s="31">
        <f t="shared" ref="F14:F17" si="0">D14*E14</f>
        <v>41860800</v>
      </c>
      <c r="G14" s="74"/>
    </row>
    <row r="15" spans="1:7" ht="18.75" customHeight="1" x14ac:dyDescent="0.25">
      <c r="A15" s="23">
        <v>3</v>
      </c>
      <c r="B15" s="34" t="s">
        <v>42</v>
      </c>
      <c r="C15" s="23" t="s">
        <v>38</v>
      </c>
      <c r="D15" s="23">
        <v>3</v>
      </c>
      <c r="E15" s="31">
        <v>3488400</v>
      </c>
      <c r="F15" s="31">
        <f t="shared" si="0"/>
        <v>10465200</v>
      </c>
      <c r="G15" s="74"/>
    </row>
    <row r="16" spans="1:7" ht="18.75" customHeight="1" x14ac:dyDescent="0.25">
      <c r="A16" s="23">
        <v>4</v>
      </c>
      <c r="B16" s="34" t="s">
        <v>43</v>
      </c>
      <c r="C16" s="23" t="s">
        <v>44</v>
      </c>
      <c r="D16" s="23">
        <v>5</v>
      </c>
      <c r="E16" s="31">
        <v>17442000</v>
      </c>
      <c r="F16" s="31">
        <f t="shared" si="0"/>
        <v>87210000</v>
      </c>
      <c r="G16" s="74"/>
    </row>
    <row r="17" spans="1:7" ht="18.75" customHeight="1" x14ac:dyDescent="0.25">
      <c r="A17" s="23">
        <v>5</v>
      </c>
      <c r="B17" s="34" t="s">
        <v>45</v>
      </c>
      <c r="C17" s="23" t="s">
        <v>38</v>
      </c>
      <c r="D17" s="23">
        <v>3</v>
      </c>
      <c r="E17" s="31">
        <v>13814064</v>
      </c>
      <c r="F17" s="31">
        <f t="shared" si="0"/>
        <v>41442192</v>
      </c>
      <c r="G17" s="75"/>
    </row>
    <row r="18" spans="1:7" ht="18.75" x14ac:dyDescent="0.3">
      <c r="A18" s="25"/>
      <c r="B18" s="26" t="s">
        <v>47</v>
      </c>
      <c r="C18" s="25"/>
      <c r="D18" s="26"/>
      <c r="E18" s="35"/>
      <c r="F18" s="35">
        <f>SUM(F13:F17)</f>
        <v>669354192</v>
      </c>
      <c r="G18" s="18"/>
    </row>
    <row r="19" spans="1:7" ht="18.75" x14ac:dyDescent="0.3">
      <c r="A19" s="25"/>
      <c r="B19" s="25" t="s">
        <v>49</v>
      </c>
      <c r="C19" s="25"/>
      <c r="D19" s="25"/>
      <c r="E19" s="25"/>
      <c r="F19" s="39">
        <f>F11+F18</f>
        <v>1278354192</v>
      </c>
      <c r="G19" s="25"/>
    </row>
    <row r="20" spans="1:7" x14ac:dyDescent="0.25">
      <c r="B20" s="40" t="s">
        <v>50</v>
      </c>
    </row>
  </sheetData>
  <mergeCells count="3">
    <mergeCell ref="B7:C7"/>
    <mergeCell ref="B12:F12"/>
    <mergeCell ref="G13:G17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3" sqref="A3:F3"/>
    </sheetView>
  </sheetViews>
  <sheetFormatPr defaultRowHeight="15" x14ac:dyDescent="0.25"/>
  <cols>
    <col min="1" max="1" width="5.28515625" customWidth="1"/>
    <col min="2" max="2" width="29.5703125" customWidth="1"/>
    <col min="3" max="3" width="8.85546875" customWidth="1"/>
    <col min="4" max="4" width="12" customWidth="1"/>
    <col min="5" max="5" width="16.5703125" customWidth="1"/>
    <col min="6" max="6" width="22.140625" customWidth="1"/>
  </cols>
  <sheetData>
    <row r="1" spans="1:6" x14ac:dyDescent="0.25">
      <c r="F1" s="54" t="s">
        <v>25</v>
      </c>
    </row>
    <row r="2" spans="1:6" ht="18.75" x14ac:dyDescent="0.25">
      <c r="A2" s="24" t="s">
        <v>0</v>
      </c>
      <c r="B2" s="24" t="s">
        <v>1</v>
      </c>
      <c r="C2" s="24" t="s">
        <v>26</v>
      </c>
      <c r="D2" s="24" t="s">
        <v>27</v>
      </c>
      <c r="E2" s="24" t="s">
        <v>28</v>
      </c>
      <c r="F2" s="29" t="s">
        <v>29</v>
      </c>
    </row>
    <row r="3" spans="1:6" ht="37.5" x14ac:dyDescent="0.25">
      <c r="A3" s="88">
        <v>1</v>
      </c>
      <c r="B3" s="89" t="s">
        <v>13</v>
      </c>
      <c r="C3" s="84">
        <v>2</v>
      </c>
      <c r="D3" s="84"/>
      <c r="E3" s="84"/>
      <c r="F3" s="90">
        <f>D3*E3</f>
        <v>0</v>
      </c>
    </row>
    <row r="4" spans="1:6" ht="37.5" x14ac:dyDescent="0.25">
      <c r="A4" s="46">
        <v>2</v>
      </c>
      <c r="B4" s="14" t="s">
        <v>14</v>
      </c>
      <c r="C4" s="50"/>
      <c r="D4" s="50"/>
      <c r="E4" s="50"/>
      <c r="F4" s="60">
        <f>F5+F6</f>
        <v>337000000</v>
      </c>
    </row>
    <row r="5" spans="1:6" ht="18.75" x14ac:dyDescent="0.25">
      <c r="A5" s="47" t="s">
        <v>57</v>
      </c>
      <c r="B5" s="7" t="s">
        <v>69</v>
      </c>
      <c r="C5" s="50"/>
      <c r="D5" s="50"/>
      <c r="E5" s="50"/>
      <c r="F5" s="45">
        <v>156500000</v>
      </c>
    </row>
    <row r="6" spans="1:6" ht="18.75" x14ac:dyDescent="0.25">
      <c r="A6" s="47" t="s">
        <v>58</v>
      </c>
      <c r="B6" s="7" t="s">
        <v>68</v>
      </c>
      <c r="C6" s="50"/>
      <c r="D6" s="50"/>
      <c r="E6" s="50"/>
      <c r="F6" s="45">
        <v>180500000</v>
      </c>
    </row>
    <row r="7" spans="1:6" ht="18.75" x14ac:dyDescent="0.25">
      <c r="A7" s="46">
        <v>3</v>
      </c>
      <c r="B7" s="10" t="s">
        <v>15</v>
      </c>
      <c r="C7" s="50"/>
      <c r="D7" s="50"/>
      <c r="E7" s="50"/>
      <c r="F7" s="60">
        <f>F8+F9</f>
        <v>194330090000</v>
      </c>
    </row>
    <row r="8" spans="1:6" ht="18.75" x14ac:dyDescent="0.25">
      <c r="A8" s="47" t="s">
        <v>59</v>
      </c>
      <c r="B8" s="7" t="s">
        <v>69</v>
      </c>
      <c r="C8" s="50"/>
      <c r="D8" s="50"/>
      <c r="E8" s="50"/>
      <c r="F8" s="45">
        <v>183383660000</v>
      </c>
    </row>
    <row r="9" spans="1:6" ht="18.75" x14ac:dyDescent="0.25">
      <c r="A9" s="47" t="s">
        <v>60</v>
      </c>
      <c r="B9" s="7" t="s">
        <v>68</v>
      </c>
      <c r="C9" s="50"/>
      <c r="D9" s="50"/>
      <c r="E9" s="50"/>
      <c r="F9" s="45">
        <v>10946430000</v>
      </c>
    </row>
    <row r="10" spans="1:6" ht="18.75" x14ac:dyDescent="0.25">
      <c r="A10" s="46">
        <v>4</v>
      </c>
      <c r="B10" s="14" t="s">
        <v>16</v>
      </c>
      <c r="C10" s="50"/>
      <c r="D10" s="50"/>
      <c r="E10" s="50"/>
      <c r="F10" s="60">
        <v>5000000000</v>
      </c>
    </row>
    <row r="11" spans="1:6" ht="37.5" x14ac:dyDescent="0.25">
      <c r="A11" s="46">
        <v>5</v>
      </c>
      <c r="B11" s="14" t="s">
        <v>17</v>
      </c>
      <c r="C11" s="50"/>
      <c r="D11" s="50"/>
      <c r="E11" s="50"/>
      <c r="F11" s="60">
        <f>F12+F13</f>
        <v>600000000</v>
      </c>
    </row>
    <row r="12" spans="1:6" ht="56.25" x14ac:dyDescent="0.25">
      <c r="A12" s="46" t="s">
        <v>55</v>
      </c>
      <c r="B12" s="7" t="s">
        <v>53</v>
      </c>
      <c r="C12" s="51"/>
      <c r="D12" s="51"/>
      <c r="E12" s="51"/>
      <c r="F12" s="53">
        <v>300000000</v>
      </c>
    </row>
    <row r="13" spans="1:6" ht="37.5" x14ac:dyDescent="0.25">
      <c r="A13" s="46" t="s">
        <v>56</v>
      </c>
      <c r="B13" s="7" t="s">
        <v>54</v>
      </c>
      <c r="C13" s="51"/>
      <c r="D13" s="51"/>
      <c r="E13" s="51"/>
      <c r="F13" s="53">
        <v>300000000</v>
      </c>
    </row>
    <row r="14" spans="1:6" ht="18.75" x14ac:dyDescent="0.3">
      <c r="A14" s="28"/>
      <c r="B14" s="30" t="s">
        <v>32</v>
      </c>
      <c r="C14" s="52"/>
      <c r="D14" s="52"/>
      <c r="E14" s="52"/>
      <c r="F14" s="44">
        <f>F3+F4+F7+F10+F11</f>
        <v>200267090000</v>
      </c>
    </row>
  </sheetData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1"/>
  <sheetViews>
    <sheetView workbookViewId="0">
      <selection activeCell="B11" sqref="B11"/>
    </sheetView>
  </sheetViews>
  <sheetFormatPr defaultRowHeight="15" x14ac:dyDescent="0.25"/>
  <cols>
    <col min="1" max="1" width="5.5703125" customWidth="1"/>
    <col min="2" max="2" width="23.28515625" customWidth="1"/>
    <col min="3" max="3" width="14.7109375" customWidth="1"/>
    <col min="4" max="4" width="15" customWidth="1"/>
    <col min="5" max="5" width="20.140625" customWidth="1"/>
  </cols>
  <sheetData>
    <row r="6" spans="1:5" ht="18.75" x14ac:dyDescent="0.25">
      <c r="A6" s="24" t="s">
        <v>0</v>
      </c>
      <c r="B6" s="24" t="s">
        <v>1</v>
      </c>
      <c r="C6" s="24" t="s">
        <v>26</v>
      </c>
      <c r="D6" s="24" t="s">
        <v>27</v>
      </c>
      <c r="E6" s="24" t="s">
        <v>28</v>
      </c>
    </row>
    <row r="7" spans="1:5" ht="40.5" customHeight="1" x14ac:dyDescent="0.25">
      <c r="A7" s="18"/>
      <c r="B7" s="14" t="s">
        <v>22</v>
      </c>
      <c r="C7" s="18"/>
      <c r="D7" s="18"/>
      <c r="E7" s="18"/>
    </row>
    <row r="8" spans="1:5" ht="46.5" customHeight="1" x14ac:dyDescent="0.25">
      <c r="A8" s="18"/>
      <c r="B8" s="14" t="s">
        <v>21</v>
      </c>
      <c r="C8" s="18"/>
      <c r="D8" s="18"/>
      <c r="E8" s="18"/>
    </row>
    <row r="9" spans="1:5" ht="45.75" customHeight="1" x14ac:dyDescent="0.25">
      <c r="A9" s="18"/>
      <c r="B9" s="14" t="s">
        <v>23</v>
      </c>
      <c r="C9" s="18"/>
      <c r="D9" s="18"/>
      <c r="E9" s="18"/>
    </row>
    <row r="10" spans="1:5" ht="42" customHeight="1" x14ac:dyDescent="0.25">
      <c r="A10" s="18"/>
      <c r="B10" s="14" t="s">
        <v>24</v>
      </c>
      <c r="C10" s="18"/>
      <c r="D10" s="18"/>
      <c r="E10" s="18"/>
    </row>
    <row r="11" spans="1:5" ht="18.75" x14ac:dyDescent="0.3">
      <c r="A11" s="28"/>
      <c r="B11" s="30" t="s">
        <v>32</v>
      </c>
      <c r="C11" s="28"/>
      <c r="D11" s="28"/>
      <c r="E11" s="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C14" sqref="C14"/>
    </sheetView>
  </sheetViews>
  <sheetFormatPr defaultRowHeight="15" x14ac:dyDescent="0.25"/>
  <cols>
    <col min="1" max="1" width="5.42578125" customWidth="1"/>
    <col min="2" max="2" width="28.5703125" customWidth="1"/>
    <col min="3" max="3" width="21.7109375" customWidth="1"/>
    <col min="4" max="5" width="19" customWidth="1"/>
    <col min="6" max="6" width="19.140625" customWidth="1"/>
    <col min="7" max="7" width="19.85546875" customWidth="1"/>
  </cols>
  <sheetData>
    <row r="2" spans="1:7" x14ac:dyDescent="0.25">
      <c r="G2" s="21" t="s">
        <v>25</v>
      </c>
    </row>
    <row r="3" spans="1:7" ht="18.75" x14ac:dyDescent="0.25">
      <c r="A3" s="76" t="s">
        <v>0</v>
      </c>
      <c r="B3" s="77" t="s">
        <v>1</v>
      </c>
      <c r="C3" s="78" t="s">
        <v>2</v>
      </c>
      <c r="D3" s="79"/>
      <c r="E3" s="79"/>
      <c r="F3" s="79"/>
      <c r="G3" s="80"/>
    </row>
    <row r="4" spans="1:7" ht="18.75" x14ac:dyDescent="0.25">
      <c r="A4" s="76"/>
      <c r="B4" s="77"/>
      <c r="C4" s="1" t="s">
        <v>18</v>
      </c>
      <c r="D4" s="1" t="s">
        <v>3</v>
      </c>
      <c r="E4" s="1" t="s">
        <v>4</v>
      </c>
      <c r="F4" s="1" t="s">
        <v>5</v>
      </c>
      <c r="G4" s="1" t="s">
        <v>12</v>
      </c>
    </row>
    <row r="5" spans="1:7" ht="18.75" x14ac:dyDescent="0.25">
      <c r="A5" s="2" t="s">
        <v>6</v>
      </c>
      <c r="B5" s="41" t="s">
        <v>51</v>
      </c>
      <c r="C5" s="10"/>
      <c r="D5" s="10"/>
      <c r="E5" s="10"/>
      <c r="F5" s="4"/>
      <c r="G5" s="19"/>
    </row>
    <row r="6" spans="1:7" ht="18.75" x14ac:dyDescent="0.25">
      <c r="A6" s="4">
        <v>1</v>
      </c>
      <c r="B6" s="10" t="s">
        <v>33</v>
      </c>
      <c r="C6" s="11">
        <f>D6+E6+F6+G6</f>
        <v>609000000</v>
      </c>
      <c r="D6" s="16"/>
      <c r="E6" s="42">
        <f>KIEMDINH!F11</f>
        <v>609000000</v>
      </c>
      <c r="F6" s="6"/>
      <c r="G6" s="19"/>
    </row>
    <row r="7" spans="1:7" ht="37.5" x14ac:dyDescent="0.25">
      <c r="A7" s="4">
        <v>2</v>
      </c>
      <c r="B7" s="14" t="s">
        <v>52</v>
      </c>
      <c r="C7" s="11">
        <f t="shared" ref="C7:C15" si="0">D7+E7+F7+G7</f>
        <v>669354192</v>
      </c>
      <c r="D7" s="8"/>
      <c r="E7" s="8"/>
      <c r="F7" s="9"/>
      <c r="G7" s="43">
        <f>KIEMDINH!F18</f>
        <v>669354192</v>
      </c>
    </row>
    <row r="8" spans="1:7" ht="18.75" x14ac:dyDescent="0.25">
      <c r="A8" s="4"/>
      <c r="B8" s="15" t="s">
        <v>7</v>
      </c>
      <c r="C8" s="5">
        <f>SUM(C6:C7)</f>
        <v>1278354192</v>
      </c>
      <c r="D8" s="8"/>
      <c r="E8" s="8"/>
      <c r="F8" s="9"/>
      <c r="G8" s="19"/>
    </row>
    <row r="9" spans="1:7" ht="20.25" customHeight="1" x14ac:dyDescent="0.25">
      <c r="A9" s="2" t="s">
        <v>8</v>
      </c>
      <c r="B9" s="81" t="s">
        <v>11</v>
      </c>
      <c r="C9" s="82"/>
      <c r="D9" s="83"/>
      <c r="E9" s="8"/>
      <c r="F9" s="8"/>
      <c r="G9" s="19"/>
    </row>
    <row r="10" spans="1:7" ht="37.5" x14ac:dyDescent="0.25">
      <c r="A10" s="4">
        <v>1</v>
      </c>
      <c r="B10" s="10" t="s">
        <v>13</v>
      </c>
      <c r="C10" s="11">
        <f t="shared" si="0"/>
        <v>0</v>
      </c>
      <c r="D10" s="11"/>
      <c r="E10" s="12"/>
      <c r="F10" s="13"/>
      <c r="G10" s="19"/>
    </row>
    <row r="11" spans="1:7" ht="37.5" x14ac:dyDescent="0.25">
      <c r="A11" s="4">
        <v>2</v>
      </c>
      <c r="B11" s="14" t="s">
        <v>14</v>
      </c>
      <c r="C11" s="11">
        <f t="shared" si="0"/>
        <v>0</v>
      </c>
      <c r="D11" s="13"/>
      <c r="E11" s="6"/>
      <c r="F11" s="6"/>
      <c r="G11" s="19"/>
    </row>
    <row r="12" spans="1:7" ht="18.75" x14ac:dyDescent="0.25">
      <c r="A12" s="4">
        <v>3</v>
      </c>
      <c r="B12" s="10" t="s">
        <v>15</v>
      </c>
      <c r="C12" s="11">
        <f t="shared" si="0"/>
        <v>0</v>
      </c>
      <c r="D12" s="13"/>
      <c r="E12" s="13"/>
      <c r="F12" s="13"/>
      <c r="G12" s="19"/>
    </row>
    <row r="13" spans="1:7" ht="18.75" x14ac:dyDescent="0.25">
      <c r="A13" s="4">
        <v>4</v>
      </c>
      <c r="B13" s="14" t="s">
        <v>16</v>
      </c>
      <c r="C13" s="11">
        <f t="shared" si="0"/>
        <v>5000000000</v>
      </c>
      <c r="D13" s="13">
        <f>DAUTU!F10</f>
        <v>5000000000</v>
      </c>
      <c r="E13" s="13"/>
      <c r="F13" s="13"/>
      <c r="G13" s="19"/>
    </row>
    <row r="14" spans="1:7" ht="37.5" x14ac:dyDescent="0.25">
      <c r="A14" s="4">
        <v>5</v>
      </c>
      <c r="B14" s="14" t="s">
        <v>17</v>
      </c>
      <c r="C14" s="11">
        <f t="shared" si="0"/>
        <v>600000000</v>
      </c>
      <c r="D14" s="13">
        <f>DAUTU!F11</f>
        <v>600000000</v>
      </c>
      <c r="E14" s="13"/>
      <c r="F14" s="13"/>
      <c r="G14" s="19"/>
    </row>
    <row r="15" spans="1:7" ht="18.75" x14ac:dyDescent="0.25">
      <c r="A15" s="4"/>
      <c r="B15" s="15" t="s">
        <v>9</v>
      </c>
      <c r="C15" s="11">
        <f t="shared" si="0"/>
        <v>0</v>
      </c>
      <c r="D15" s="13"/>
      <c r="E15" s="13"/>
      <c r="F15" s="13"/>
      <c r="G15" s="19"/>
    </row>
    <row r="16" spans="1:7" ht="18.75" x14ac:dyDescent="0.25">
      <c r="A16" s="2" t="s">
        <v>19</v>
      </c>
      <c r="B16" s="15" t="s">
        <v>20</v>
      </c>
      <c r="C16" s="11"/>
      <c r="D16" s="13"/>
      <c r="E16" s="13"/>
      <c r="F16" s="13"/>
      <c r="G16" s="19"/>
    </row>
    <row r="17" spans="1:7" ht="18.75" x14ac:dyDescent="0.25">
      <c r="A17" s="4">
        <v>1</v>
      </c>
      <c r="B17" s="14" t="s">
        <v>22</v>
      </c>
      <c r="C17" s="11"/>
      <c r="D17" s="13"/>
      <c r="E17" s="13"/>
      <c r="F17" s="13"/>
      <c r="G17" s="19"/>
    </row>
    <row r="18" spans="1:7" ht="18.75" x14ac:dyDescent="0.25">
      <c r="A18" s="4">
        <v>2</v>
      </c>
      <c r="B18" s="14" t="s">
        <v>21</v>
      </c>
      <c r="C18" s="11"/>
      <c r="D18" s="13"/>
      <c r="E18" s="13"/>
      <c r="F18" s="13"/>
      <c r="G18" s="19"/>
    </row>
    <row r="19" spans="1:7" ht="18.75" x14ac:dyDescent="0.25">
      <c r="A19" s="4">
        <v>3</v>
      </c>
      <c r="B19" s="14" t="s">
        <v>23</v>
      </c>
      <c r="C19" s="11"/>
      <c r="D19" s="13"/>
      <c r="E19" s="13"/>
      <c r="F19" s="13"/>
      <c r="G19" s="19"/>
    </row>
    <row r="20" spans="1:7" ht="18.75" x14ac:dyDescent="0.25">
      <c r="A20" s="4">
        <v>4</v>
      </c>
      <c r="B20" s="14" t="s">
        <v>24</v>
      </c>
      <c r="C20" s="11"/>
      <c r="D20" s="13"/>
      <c r="E20" s="13"/>
      <c r="F20" s="13"/>
      <c r="G20" s="19"/>
    </row>
    <row r="21" spans="1:7" ht="18.75" x14ac:dyDescent="0.25">
      <c r="A21" s="17"/>
      <c r="B21" s="2" t="s">
        <v>10</v>
      </c>
      <c r="C21" s="13">
        <f>SUM(C10:C15)</f>
        <v>5600000000</v>
      </c>
      <c r="D21" s="13"/>
      <c r="E21" s="13"/>
      <c r="F21" s="13"/>
      <c r="G21" s="19"/>
    </row>
  </sheetData>
  <mergeCells count="4">
    <mergeCell ref="A3:A4"/>
    <mergeCell ref="B3:B4"/>
    <mergeCell ref="C3:G3"/>
    <mergeCell ref="B9:D9"/>
  </mergeCells>
  <pageMargins left="0.45" right="0.2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TỔNG GIÁ TRỊ</vt:lpstr>
      <vt:lpstr>KIEMDINH</vt:lpstr>
      <vt:lpstr>DAUTU</vt:lpstr>
      <vt:lpstr>CHIPHI</vt:lpstr>
      <vt:lpstr>PHANKY</vt:lpstr>
      <vt:lpstr>Sheet3</vt:lpstr>
      <vt:lpstr>PHANKY!_Toc483664829</vt:lpstr>
      <vt:lpstr>PHANKY!_Toc483664830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2018-10-16T03:24:33Z</cp:lastPrinted>
  <dcterms:created xsi:type="dcterms:W3CDTF">2018-10-16T02:26:35Z</dcterms:created>
  <dcterms:modified xsi:type="dcterms:W3CDTF">2018-10-16T09:43:13Z</dcterms:modified>
</cp:coreProperties>
</file>